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3990" activeTab="0"/>
  </bookViews>
  <sheets>
    <sheet name="DUM" sheetId="1" r:id="rId1"/>
    <sheet name="zadání" sheetId="2" r:id="rId2"/>
    <sheet name="ŘEŠENÍ" sheetId="3" r:id="rId3"/>
  </sheets>
  <definedNames/>
  <calcPr fullCalcOnLoad="1"/>
</workbook>
</file>

<file path=xl/sharedStrings.xml><?xml version="1.0" encoding="utf-8"?>
<sst xmlns="http://schemas.openxmlformats.org/spreadsheetml/2006/main" count="114" uniqueCount="43">
  <si>
    <t>A</t>
  </si>
  <si>
    <t>B</t>
  </si>
  <si>
    <t>C</t>
  </si>
  <si>
    <t>+</t>
  </si>
  <si>
    <t>-</t>
  </si>
  <si>
    <t>:</t>
  </si>
  <si>
    <t>.</t>
  </si>
  <si>
    <t>=</t>
  </si>
  <si>
    <t>ÚKOL:</t>
  </si>
  <si>
    <t>CELKEM</t>
  </si>
  <si>
    <t>16 - 9=</t>
  </si>
  <si>
    <t>25 + 87=</t>
  </si>
  <si>
    <t>32 : 9=</t>
  </si>
  <si>
    <t>6 . 8=</t>
  </si>
  <si>
    <t>75,36 + 98,1 - 65,12 =</t>
  </si>
  <si>
    <t>číslo</t>
  </si>
  <si>
    <t>- 4,84 - 3,14 + 9,8 =</t>
  </si>
  <si>
    <t>0,25 + 3,67 - 98,2 =</t>
  </si>
  <si>
    <t>Výsledek</t>
  </si>
  <si>
    <t>operace</t>
  </si>
  <si>
    <t>Do připravené tabulky zapiš obecný vzorec pro základní matematické operace (sčítání, odčítání, násobení a dělení) tak, aby bylo možno dosazovat do vzorce dvě libovolná čísla.</t>
  </si>
  <si>
    <t>Nápověda:</t>
  </si>
  <si>
    <t xml:space="preserve">Tip: </t>
  </si>
  <si>
    <t>Při psaní adres buněk není tuné ručně psát její adresu, stačí kliknout na příslušnou buňku.</t>
  </si>
  <si>
    <t>Základní matematické operace</t>
  </si>
  <si>
    <t>(15 - 9) . 3 =</t>
  </si>
  <si>
    <t>(9 . 8) - (106 : 9) =</t>
  </si>
  <si>
    <t>2,5 . (18 - 6,6) + 0,99 =</t>
  </si>
  <si>
    <t>3 . 5 + 100 : 10 =</t>
  </si>
  <si>
    <t>Závorky a pořadí matematických operací</t>
  </si>
  <si>
    <t>Vypočítej příklady a poté vyřeš úkoly!</t>
  </si>
  <si>
    <t>Desetinná čísla</t>
  </si>
  <si>
    <r>
      <t xml:space="preserve">CELKEM </t>
    </r>
    <r>
      <rPr>
        <b/>
        <sz val="11"/>
        <color indexed="8"/>
        <rFont val="Calibri"/>
        <family val="2"/>
      </rPr>
      <t>krát 3</t>
    </r>
  </si>
  <si>
    <t>výsledek</t>
  </si>
  <si>
    <t>zadání</t>
  </si>
  <si>
    <t>Do níže uvedené tabulky vytvoř vzorec, který umožní dosazovat vždy až 3 sčítance a 3 menšitele a vypočte jejich součet (rozdíl).</t>
  </si>
  <si>
    <t>a</t>
  </si>
  <si>
    <t>b</t>
  </si>
  <si>
    <r>
      <rPr>
        <i/>
        <sz val="13"/>
        <color indexed="10"/>
        <rFont val="Calibri"/>
        <family val="2"/>
      </rPr>
      <t>a</t>
    </r>
    <r>
      <rPr>
        <i/>
        <sz val="13"/>
        <color indexed="8"/>
        <rFont val="Calibri"/>
        <family val="2"/>
      </rPr>
      <t xml:space="preserve"> . (</t>
    </r>
    <r>
      <rPr>
        <i/>
        <sz val="13"/>
        <color indexed="30"/>
        <rFont val="Calibri"/>
        <family val="2"/>
      </rPr>
      <t>b</t>
    </r>
    <r>
      <rPr>
        <i/>
        <sz val="13"/>
        <color indexed="8"/>
        <rFont val="Calibri"/>
        <family val="2"/>
      </rPr>
      <t xml:space="preserve"> + 5,6) - </t>
    </r>
    <r>
      <rPr>
        <i/>
        <sz val="13"/>
        <color indexed="10"/>
        <rFont val="Calibri"/>
        <family val="2"/>
      </rPr>
      <t>a</t>
    </r>
    <r>
      <rPr>
        <i/>
        <sz val="13"/>
        <color indexed="8"/>
        <rFont val="Calibri"/>
        <family val="2"/>
      </rPr>
      <t xml:space="preserve"> . (</t>
    </r>
    <r>
      <rPr>
        <i/>
        <sz val="13"/>
        <color indexed="30"/>
        <rFont val="Calibri"/>
        <family val="2"/>
      </rPr>
      <t>b</t>
    </r>
    <r>
      <rPr>
        <i/>
        <sz val="13"/>
        <color indexed="8"/>
        <rFont val="Calibri"/>
        <family val="2"/>
      </rPr>
      <t xml:space="preserve"> + 33,33 :</t>
    </r>
    <r>
      <rPr>
        <i/>
        <sz val="13"/>
        <color indexed="30"/>
        <rFont val="Calibri"/>
        <family val="2"/>
      </rPr>
      <t xml:space="preserve"> b</t>
    </r>
    <r>
      <rPr>
        <i/>
        <sz val="13"/>
        <color indexed="8"/>
        <rFont val="Calibri"/>
        <family val="2"/>
      </rPr>
      <t xml:space="preserve"> : 2) =</t>
    </r>
  </si>
  <si>
    <t>Při psaní adres buněk není nutné ručně psát její adresu, stačí kliknout na příslušnou buňku.</t>
  </si>
  <si>
    <r>
      <t xml:space="preserve">Násobení a dělení má vždy přednost před sčítáním a odčítáním. Toto pravidlo ctí i </t>
    </r>
    <r>
      <rPr>
        <i/>
        <sz val="9"/>
        <color indexed="8"/>
        <rFont val="Calibri"/>
        <family val="2"/>
      </rPr>
      <t>MS Excel</t>
    </r>
    <r>
      <rPr>
        <sz val="9"/>
        <color indexed="8"/>
        <rFont val="Calibri"/>
        <family val="2"/>
      </rPr>
      <t>, ale pokud chceme mít jistotu, umisťujeme přednostní operace do závorek.</t>
    </r>
  </si>
  <si>
    <r>
      <t xml:space="preserve">Vypočítej zadaný příklad s využitím závorek ve vzorcích. Jako dosazení za </t>
    </r>
    <r>
      <rPr>
        <i/>
        <sz val="10"/>
        <color indexed="10"/>
        <rFont val="Calibri"/>
        <family val="2"/>
      </rPr>
      <t>a</t>
    </r>
    <r>
      <rPr>
        <sz val="10"/>
        <color indexed="8"/>
        <rFont val="Calibri"/>
        <family val="2"/>
      </rPr>
      <t xml:space="preserve"> a</t>
    </r>
    <r>
      <rPr>
        <i/>
        <sz val="10"/>
        <color indexed="30"/>
        <rFont val="Calibri"/>
        <family val="2"/>
      </rPr>
      <t xml:space="preserve"> b</t>
    </r>
    <r>
      <rPr>
        <sz val="10"/>
        <color indexed="8"/>
        <rFont val="Calibri"/>
        <family val="2"/>
      </rPr>
      <t xml:space="preserve"> použij absolutní odkaz na buňku (pomocí klávesy </t>
    </r>
    <r>
      <rPr>
        <b/>
        <i/>
        <sz val="10"/>
        <color indexed="8"/>
        <rFont val="Calibri"/>
        <family val="2"/>
      </rPr>
      <t>F4</t>
    </r>
    <r>
      <rPr>
        <sz val="10"/>
        <color indexed="8"/>
        <rFont val="Calibri"/>
        <family val="2"/>
      </rPr>
      <t xml:space="preserve">). Tak budeš moci snadno dosazovat různá čísla do vzorce, když pouze změníš hodnotu  </t>
    </r>
    <r>
      <rPr>
        <i/>
        <sz val="10"/>
        <color indexed="10"/>
        <rFont val="Calibri"/>
        <family val="2"/>
      </rPr>
      <t>a</t>
    </r>
    <r>
      <rPr>
        <sz val="10"/>
        <color indexed="8"/>
        <rFont val="Calibri"/>
        <family val="2"/>
      </rPr>
      <t xml:space="preserve"> a </t>
    </r>
    <r>
      <rPr>
        <i/>
        <sz val="10"/>
        <color indexed="30"/>
        <rFont val="Calibri"/>
        <family val="2"/>
      </rPr>
      <t>b</t>
    </r>
    <r>
      <rPr>
        <sz val="10"/>
        <color indexed="8"/>
        <rFont val="Calibri"/>
        <family val="2"/>
      </rPr>
      <t xml:space="preserve"> v dolní tabulce.</t>
    </r>
  </si>
  <si>
    <t>ŘEŠENÍ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</si>
</sst>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13"/>
      <color indexed="8"/>
      <name val="Calibri"/>
      <family val="2"/>
    </font>
    <font>
      <i/>
      <sz val="13"/>
      <color indexed="10"/>
      <name val="Calibri"/>
      <family val="2"/>
    </font>
    <font>
      <i/>
      <sz val="13"/>
      <color indexed="30"/>
      <name val="Calibri"/>
      <family val="2"/>
    </font>
    <font>
      <i/>
      <sz val="10"/>
      <color indexed="10"/>
      <name val="Calibri"/>
      <family val="2"/>
    </font>
    <font>
      <i/>
      <sz val="10"/>
      <color indexed="30"/>
      <name val="Calibri"/>
      <family val="2"/>
    </font>
    <font>
      <b/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11"/>
      <color indexed="53"/>
      <name val="Calibri"/>
      <family val="2"/>
    </font>
    <font>
      <b/>
      <sz val="14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b/>
      <sz val="20"/>
      <color indexed="53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Tahoma"/>
      <family val="0"/>
    </font>
    <font>
      <b/>
      <sz val="20"/>
      <color indexed="8"/>
      <name val="Tahoma"/>
      <family val="0"/>
    </font>
    <font>
      <b/>
      <sz val="13.5"/>
      <color indexed="21"/>
      <name val="Tahoma"/>
      <family val="0"/>
    </font>
    <font>
      <b/>
      <sz val="13"/>
      <color indexed="21"/>
      <name val="Tahoma"/>
      <family val="0"/>
    </font>
    <font>
      <b/>
      <sz val="14"/>
      <color indexed="20"/>
      <name val="Tahoma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9" tint="-0.24997000396251678"/>
      <name val="Calibri"/>
      <family val="2"/>
    </font>
    <font>
      <sz val="9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b/>
      <sz val="20"/>
      <color theme="9" tint="-0.24997000396251678"/>
      <name val="Calibri"/>
      <family val="2"/>
    </font>
    <font>
      <b/>
      <sz val="12"/>
      <color theme="1"/>
      <name val="Calibri"/>
      <family val="2"/>
    </font>
    <font>
      <i/>
      <sz val="13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rgb="FF00B05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rgb="FFFF000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rgb="FF0070C0"/>
        </stop>
        <stop position="1">
          <color theme="0" tint="-0.14901000261306763"/>
        </stop>
      </gradient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9" tint="-0.24993999302387238"/>
      </left>
      <right style="thin">
        <color theme="9" tint="-0.24993999302387238"/>
      </right>
      <top style="thin">
        <color theme="9" tint="-0.24993999302387238"/>
      </top>
      <bottom style="thin">
        <color theme="9" tint="-0.24993999302387238"/>
      </bottom>
    </border>
    <border>
      <left/>
      <right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double"/>
    </border>
    <border>
      <left/>
      <right style="medium"/>
      <top style="medium"/>
      <bottom/>
    </border>
    <border>
      <left style="medium"/>
      <right/>
      <top/>
      <bottom style="double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double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>
        <color theme="9" tint="-0.24993999302387238"/>
      </left>
      <right>
        <color indexed="63"/>
      </right>
      <top style="thin">
        <color theme="9" tint="-0.24993999302387238"/>
      </top>
      <bottom style="thin">
        <color theme="9" tint="-0.24993999302387238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45" fillId="33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60" fillId="7" borderId="11" xfId="0" applyFont="1" applyFill="1" applyBorder="1" applyAlignment="1">
      <alignment horizontal="center"/>
    </xf>
    <xf numFmtId="0" fontId="60" fillId="13" borderId="11" xfId="0" applyFont="1" applyFill="1" applyBorder="1" applyAlignment="1">
      <alignment horizontal="center"/>
    </xf>
    <xf numFmtId="0" fontId="28" fillId="7" borderId="11" xfId="0" applyFont="1" applyFill="1" applyBorder="1" applyAlignment="1">
      <alignment horizontal="center"/>
    </xf>
    <xf numFmtId="0" fontId="60" fillId="13" borderId="12" xfId="0" applyFont="1" applyFill="1" applyBorder="1" applyAlignment="1">
      <alignment horizontal="center"/>
    </xf>
    <xf numFmtId="0" fontId="60" fillId="7" borderId="0" xfId="0" applyFont="1" applyFill="1" applyBorder="1" applyAlignment="1">
      <alignment horizontal="center"/>
    </xf>
    <xf numFmtId="0" fontId="60" fillId="13" borderId="0" xfId="0" applyFont="1" applyFill="1" applyBorder="1" applyAlignment="1">
      <alignment horizontal="center"/>
    </xf>
    <xf numFmtId="0" fontId="28" fillId="7" borderId="0" xfId="0" applyFont="1" applyFill="1" applyBorder="1" applyAlignment="1">
      <alignment horizontal="center"/>
    </xf>
    <xf numFmtId="0" fontId="60" fillId="13" borderId="10" xfId="0" applyFont="1" applyFill="1" applyBorder="1" applyAlignment="1">
      <alignment horizontal="center"/>
    </xf>
    <xf numFmtId="0" fontId="61" fillId="7" borderId="13" xfId="0" applyFont="1" applyFill="1" applyBorder="1" applyAlignment="1">
      <alignment horizontal="center"/>
    </xf>
    <xf numFmtId="0" fontId="61" fillId="7" borderId="14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0" fillId="18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15" xfId="0" applyFill="1" applyBorder="1" applyAlignment="1">
      <alignment/>
    </xf>
    <xf numFmtId="0" fontId="63" fillId="0" borderId="0" xfId="0" applyFont="1" applyBorder="1" applyAlignment="1">
      <alignment horizontal="left" vertical="top" wrapText="1"/>
    </xf>
    <xf numFmtId="0" fontId="0" fillId="19" borderId="0" xfId="0" applyFill="1" applyAlignment="1">
      <alignment/>
    </xf>
    <xf numFmtId="16" fontId="0" fillId="12" borderId="0" xfId="0" applyNumberFormat="1" applyFill="1" applyAlignment="1" quotePrefix="1">
      <alignment horizontal="center"/>
    </xf>
    <xf numFmtId="0" fontId="0" fillId="6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6" borderId="16" xfId="0" applyFill="1" applyBorder="1" applyAlignment="1">
      <alignment horizontal="center"/>
    </xf>
    <xf numFmtId="0" fontId="0" fillId="16" borderId="0" xfId="0" applyFill="1" applyAlignment="1">
      <alignment/>
    </xf>
    <xf numFmtId="0" fontId="0" fillId="4" borderId="16" xfId="0" applyFill="1" applyBorder="1" applyAlignment="1">
      <alignment/>
    </xf>
    <xf numFmtId="0" fontId="0" fillId="4" borderId="0" xfId="0" applyFill="1" applyBorder="1" applyAlignment="1">
      <alignment/>
    </xf>
    <xf numFmtId="0" fontId="47" fillId="36" borderId="17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7" fillId="37" borderId="18" xfId="0" applyFont="1" applyFill="1" applyBorder="1" applyAlignment="1">
      <alignment horizontal="center"/>
    </xf>
    <xf numFmtId="0" fontId="47" fillId="38" borderId="19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3" xfId="0" applyFill="1" applyBorder="1" applyAlignment="1">
      <alignment/>
    </xf>
    <xf numFmtId="0" fontId="0" fillId="4" borderId="20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4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 horizontal="center"/>
    </xf>
    <xf numFmtId="2" fontId="0" fillId="4" borderId="23" xfId="0" applyNumberFormat="1" applyFill="1" applyBorder="1" applyAlignment="1">
      <alignment horizontal="right"/>
    </xf>
    <xf numFmtId="2" fontId="0" fillId="4" borderId="24" xfId="0" applyNumberFormat="1" applyFill="1" applyBorder="1" applyAlignment="1">
      <alignment horizontal="right"/>
    </xf>
    <xf numFmtId="2" fontId="0" fillId="4" borderId="25" xfId="0" applyNumberFormat="1" applyFill="1" applyBorder="1" applyAlignment="1">
      <alignment horizontal="right"/>
    </xf>
    <xf numFmtId="2" fontId="0" fillId="39" borderId="26" xfId="0" applyNumberFormat="1" applyFill="1" applyBorder="1" applyAlignment="1">
      <alignment/>
    </xf>
    <xf numFmtId="2" fontId="45" fillId="12" borderId="27" xfId="0" applyNumberFormat="1" applyFont="1" applyFill="1" applyBorder="1" applyAlignment="1">
      <alignment horizontal="right" indent="1"/>
    </xf>
    <xf numFmtId="2" fontId="45" fillId="6" borderId="24" xfId="0" applyNumberFormat="1" applyFont="1" applyFill="1" applyBorder="1" applyAlignment="1">
      <alignment horizontal="right" indent="1"/>
    </xf>
    <xf numFmtId="2" fontId="45" fillId="12" borderId="24" xfId="0" applyNumberFormat="1" applyFont="1" applyFill="1" applyBorder="1" applyAlignment="1">
      <alignment horizontal="right" indent="1"/>
    </xf>
    <xf numFmtId="2" fontId="45" fillId="6" borderId="25" xfId="0" applyNumberFormat="1" applyFont="1" applyFill="1" applyBorder="1" applyAlignment="1">
      <alignment horizontal="right" indent="1"/>
    </xf>
    <xf numFmtId="2" fontId="45" fillId="18" borderId="24" xfId="0" applyNumberFormat="1" applyFont="1" applyFill="1" applyBorder="1" applyAlignment="1">
      <alignment horizontal="right" indent="1"/>
    </xf>
    <xf numFmtId="0" fontId="64" fillId="0" borderId="0" xfId="0" applyFont="1" applyAlignment="1">
      <alignment/>
    </xf>
    <xf numFmtId="16" fontId="0" fillId="4" borderId="0" xfId="0" applyNumberFormat="1" applyFill="1" applyAlignment="1" quotePrefix="1">
      <alignment horizontal="left" indent="1"/>
    </xf>
    <xf numFmtId="0" fontId="0" fillId="10" borderId="0" xfId="0" applyFill="1" applyBorder="1" applyAlignment="1" quotePrefix="1">
      <alignment horizontal="left" indent="1"/>
    </xf>
    <xf numFmtId="0" fontId="0" fillId="4" borderId="16" xfId="0" applyFill="1" applyBorder="1" applyAlignment="1">
      <alignment horizontal="left" indent="1"/>
    </xf>
    <xf numFmtId="0" fontId="0" fillId="7" borderId="0" xfId="0" applyFill="1" applyAlignment="1">
      <alignment horizontal="left" indent="1"/>
    </xf>
    <xf numFmtId="0" fontId="0" fillId="13" borderId="0" xfId="0" applyFill="1" applyAlignment="1">
      <alignment horizontal="left" indent="1"/>
    </xf>
    <xf numFmtId="0" fontId="0" fillId="13" borderId="16" xfId="0" applyFill="1" applyBorder="1" applyAlignment="1">
      <alignment horizontal="left" indent="1"/>
    </xf>
    <xf numFmtId="0" fontId="45" fillId="4" borderId="27" xfId="0" applyFont="1" applyFill="1" applyBorder="1" applyAlignment="1">
      <alignment horizontal="right" indent="1"/>
    </xf>
    <xf numFmtId="0" fontId="45" fillId="10" borderId="24" xfId="0" applyFont="1" applyFill="1" applyBorder="1" applyAlignment="1">
      <alignment horizontal="right" indent="1"/>
    </xf>
    <xf numFmtId="0" fontId="45" fillId="4" borderId="25" xfId="0" applyFont="1" applyFill="1" applyBorder="1" applyAlignment="1">
      <alignment horizontal="right" indent="1"/>
    </xf>
    <xf numFmtId="0" fontId="45" fillId="16" borderId="24" xfId="0" applyFont="1" applyFill="1" applyBorder="1" applyAlignment="1">
      <alignment horizontal="right" indent="1"/>
    </xf>
    <xf numFmtId="164" fontId="45" fillId="7" borderId="27" xfId="0" applyNumberFormat="1" applyFont="1" applyFill="1" applyBorder="1" applyAlignment="1">
      <alignment horizontal="right" indent="1"/>
    </xf>
    <xf numFmtId="164" fontId="45" fillId="13" borderId="24" xfId="0" applyNumberFormat="1" applyFont="1" applyFill="1" applyBorder="1" applyAlignment="1">
      <alignment horizontal="right" indent="1"/>
    </xf>
    <xf numFmtId="164" fontId="45" fillId="7" borderId="24" xfId="0" applyNumberFormat="1" applyFont="1" applyFill="1" applyBorder="1" applyAlignment="1">
      <alignment horizontal="right" indent="1"/>
    </xf>
    <xf numFmtId="164" fontId="45" fillId="13" borderId="25" xfId="0" applyNumberFormat="1" applyFont="1" applyFill="1" applyBorder="1" applyAlignment="1">
      <alignment horizontal="right" indent="1"/>
    </xf>
    <xf numFmtId="164" fontId="45" fillId="19" borderId="28" xfId="0" applyNumberFormat="1" applyFont="1" applyFill="1" applyBorder="1" applyAlignment="1">
      <alignment horizontal="right" indent="1"/>
    </xf>
    <xf numFmtId="0" fontId="32" fillId="40" borderId="21" xfId="0" applyFont="1" applyFill="1" applyBorder="1" applyAlignment="1">
      <alignment horizontal="center"/>
    </xf>
    <xf numFmtId="0" fontId="65" fillId="0" borderId="0" xfId="0" applyFont="1" applyAlignment="1">
      <alignment vertical="top" wrapText="1"/>
    </xf>
    <xf numFmtId="0" fontId="66" fillId="33" borderId="29" xfId="0" applyFont="1" applyFill="1" applyBorder="1" applyAlignment="1">
      <alignment horizontal="center"/>
    </xf>
    <xf numFmtId="0" fontId="66" fillId="33" borderId="21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0" fontId="66" fillId="33" borderId="14" xfId="0" applyFont="1" applyFill="1" applyBorder="1" applyAlignment="1">
      <alignment horizontal="center"/>
    </xf>
    <xf numFmtId="0" fontId="67" fillId="40" borderId="14" xfId="0" applyFont="1" applyFill="1" applyBorder="1" applyAlignment="1">
      <alignment horizontal="center"/>
    </xf>
    <xf numFmtId="0" fontId="68" fillId="33" borderId="12" xfId="0" applyFont="1" applyFill="1" applyBorder="1" applyAlignment="1">
      <alignment horizontal="center"/>
    </xf>
    <xf numFmtId="0" fontId="69" fillId="33" borderId="30" xfId="0" applyFont="1" applyFill="1" applyBorder="1" applyAlignment="1">
      <alignment horizontal="center"/>
    </xf>
    <xf numFmtId="0" fontId="0" fillId="35" borderId="31" xfId="0" applyFill="1" applyBorder="1" applyAlignment="1">
      <alignment/>
    </xf>
    <xf numFmtId="0" fontId="70" fillId="0" borderId="0" xfId="0" applyFont="1" applyAlignment="1">
      <alignment/>
    </xf>
    <xf numFmtId="0" fontId="65" fillId="0" borderId="0" xfId="0" applyFont="1" applyAlignment="1">
      <alignment horizontal="left" vertical="top" wrapText="1"/>
    </xf>
    <xf numFmtId="0" fontId="63" fillId="0" borderId="32" xfId="0" applyFont="1" applyBorder="1" applyAlignment="1">
      <alignment horizontal="left" vertical="top" wrapText="1"/>
    </xf>
    <xf numFmtId="0" fontId="63" fillId="0" borderId="33" xfId="0" applyFont="1" applyBorder="1" applyAlignment="1">
      <alignment horizontal="left" vertical="top" wrapText="1"/>
    </xf>
    <xf numFmtId="0" fontId="63" fillId="0" borderId="34" xfId="0" applyFont="1" applyBorder="1" applyAlignment="1">
      <alignment horizontal="left" vertical="top" wrapText="1"/>
    </xf>
    <xf numFmtId="0" fontId="63" fillId="0" borderId="35" xfId="0" applyFont="1" applyBorder="1" applyAlignment="1">
      <alignment horizontal="left" vertical="top" wrapText="1"/>
    </xf>
    <xf numFmtId="0" fontId="63" fillId="0" borderId="36" xfId="0" applyFont="1" applyBorder="1" applyAlignment="1">
      <alignment horizontal="left" vertical="top" wrapText="1"/>
    </xf>
    <xf numFmtId="0" fontId="71" fillId="19" borderId="0" xfId="0" applyFont="1" applyFill="1" applyBorder="1" applyAlignment="1">
      <alignment horizontal="center" wrapText="1"/>
    </xf>
    <xf numFmtId="0" fontId="71" fillId="19" borderId="35" xfId="0" applyFont="1" applyFill="1" applyBorder="1" applyAlignment="1">
      <alignment horizontal="center" wrapText="1"/>
    </xf>
    <xf numFmtId="16" fontId="72" fillId="40" borderId="12" xfId="0" applyNumberFormat="1" applyFont="1" applyFill="1" applyBorder="1" applyAlignment="1">
      <alignment horizontal="center"/>
    </xf>
    <xf numFmtId="16" fontId="72" fillId="40" borderId="10" xfId="0" applyNumberFormat="1" applyFont="1" applyFill="1" applyBorder="1" applyAlignment="1">
      <alignment horizontal="center"/>
    </xf>
    <xf numFmtId="0" fontId="32" fillId="40" borderId="30" xfId="0" applyFont="1" applyFill="1" applyBorder="1" applyAlignment="1">
      <alignment horizontal="center"/>
    </xf>
    <xf numFmtId="0" fontId="32" fillId="40" borderId="29" xfId="0" applyFont="1" applyFill="1" applyBorder="1" applyAlignment="1">
      <alignment horizontal="center"/>
    </xf>
    <xf numFmtId="0" fontId="45" fillId="18" borderId="35" xfId="0" applyFont="1" applyFill="1" applyBorder="1" applyAlignment="1">
      <alignment horizontal="center" vertical="center"/>
    </xf>
    <xf numFmtId="0" fontId="45" fillId="16" borderId="35" xfId="0" applyFont="1" applyFill="1" applyBorder="1" applyAlignment="1">
      <alignment horizontal="center" vertical="center"/>
    </xf>
    <xf numFmtId="0" fontId="0" fillId="39" borderId="17" xfId="0" applyFill="1" applyBorder="1" applyAlignment="1">
      <alignment horizontal="center"/>
    </xf>
    <xf numFmtId="0" fontId="0" fillId="39" borderId="18" xfId="0" applyFill="1" applyBorder="1" applyAlignment="1">
      <alignment horizontal="center"/>
    </xf>
    <xf numFmtId="0" fontId="0" fillId="39" borderId="37" xfId="0" applyFill="1" applyBorder="1" applyAlignment="1">
      <alignment horizontal="center"/>
    </xf>
    <xf numFmtId="0" fontId="0" fillId="39" borderId="19" xfId="0" applyFill="1" applyBorder="1" applyAlignment="1">
      <alignment horizontal="center"/>
    </xf>
    <xf numFmtId="0" fontId="63" fillId="0" borderId="27" xfId="0" applyFont="1" applyBorder="1" applyAlignment="1">
      <alignment horizontal="left" vertical="top" wrapText="1"/>
    </xf>
    <xf numFmtId="0" fontId="63" fillId="0" borderId="24" xfId="0" applyFont="1" applyBorder="1" applyAlignment="1">
      <alignment horizontal="left" vertical="top" wrapText="1"/>
    </xf>
    <xf numFmtId="0" fontId="63" fillId="0" borderId="0" xfId="0" applyFont="1" applyBorder="1" applyAlignment="1">
      <alignment horizontal="left" vertical="top" wrapText="1"/>
    </xf>
    <xf numFmtId="0" fontId="63" fillId="0" borderId="38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200025</xdr:colOff>
      <xdr:row>49</xdr:row>
      <xdr:rowOff>0</xdr:rowOff>
    </xdr:to>
    <xdr:grpSp>
      <xdr:nvGrpSpPr>
        <xdr:cNvPr id="1" name="Group 16"/>
        <xdr:cNvGrpSpPr>
          <a:grpSpLocks/>
        </xdr:cNvGrpSpPr>
      </xdr:nvGrpSpPr>
      <xdr:grpSpPr>
        <a:xfrm>
          <a:off x="0" y="0"/>
          <a:ext cx="5686425" cy="9334500"/>
          <a:chOff x="1547" y="3460"/>
          <a:chExt cx="8957" cy="14699"/>
        </a:xfrm>
        <a:solidFill>
          <a:srgbClr val="FFFFFF"/>
        </a:solidFill>
      </xdr:grpSpPr>
      <xdr:grpSp>
        <xdr:nvGrpSpPr>
          <xdr:cNvPr id="2" name="Group 23"/>
          <xdr:cNvGrpSpPr>
            <a:grpSpLocks/>
          </xdr:cNvGrpSpPr>
        </xdr:nvGrpSpPr>
        <xdr:grpSpPr>
          <a:xfrm>
            <a:off x="1547" y="3460"/>
            <a:ext cx="8957" cy="14699"/>
            <a:chOff x="1547" y="976"/>
            <a:chExt cx="8957" cy="14699"/>
          </a:xfrm>
          <a:solidFill>
            <a:srgbClr val="FFFFFF"/>
          </a:solidFill>
        </xdr:grpSpPr>
        <xdr:grpSp>
          <xdr:nvGrpSpPr>
            <xdr:cNvPr id="3" name="Skupina 3"/>
            <xdr:cNvGrpSpPr>
              <a:grpSpLocks/>
            </xdr:cNvGrpSpPr>
          </xdr:nvGrpSpPr>
          <xdr:grpSpPr>
            <a:xfrm>
              <a:off x="1547" y="976"/>
              <a:ext cx="8957" cy="14699"/>
              <a:chOff x="0" y="0"/>
              <a:chExt cx="56882" cy="93340"/>
            </a:xfrm>
            <a:solidFill>
              <a:srgbClr val="FFFFFF"/>
            </a:solidFill>
          </xdr:grpSpPr>
          <xdr:pic>
            <xdr:nvPicPr>
              <xdr:cNvPr id="4" name="Obrázek 1" descr="DUM1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0" y="0"/>
                <a:ext cx="56882" cy="46670"/>
              </a:xfrm>
              <a:prstGeom prst="rect">
                <a:avLst/>
              </a:prstGeom>
              <a:noFill/>
              <a:ln w="50800" cmpd="sng">
                <a:noFill/>
              </a:ln>
            </xdr:spPr>
          </xdr:pic>
          <xdr:pic>
            <xdr:nvPicPr>
              <xdr:cNvPr id="5" name="Obrázek 2" descr="DUM2"/>
              <xdr:cNvPicPr preferRelativeResize="1">
                <a:picLocks noChangeAspect="1"/>
              </xdr:cNvPicPr>
            </xdr:nvPicPr>
            <xdr:blipFill>
              <a:blip r:embed="rId2"/>
              <a:stretch>
                <a:fillRect/>
              </a:stretch>
            </xdr:blipFill>
            <xdr:spPr>
              <a:xfrm>
                <a:off x="0" y="46670"/>
                <a:ext cx="56882" cy="46670"/>
              </a:xfrm>
              <a:prstGeom prst="rect">
                <a:avLst/>
              </a:prstGeom>
              <a:noFill/>
              <a:ln w="50800" cmpd="sng">
                <a:noFill/>
              </a:ln>
            </xdr:spPr>
          </xdr:pic>
        </xdr:grpSp>
        <xdr:sp>
          <xdr:nvSpPr>
            <xdr:cNvPr id="6" name="Text Box 4"/>
            <xdr:cNvSpPr txBox="1">
              <a:spLocks noChangeArrowheads="1"/>
            </xdr:cNvSpPr>
          </xdr:nvSpPr>
          <xdr:spPr>
            <a:xfrm>
              <a:off x="4203" y="4291"/>
              <a:ext cx="900" cy="4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800080"/>
                  </a:solidFill>
                </a:rPr>
                <a:t>III/2</a:t>
              </a:r>
            </a:p>
          </xdr:txBody>
        </xdr:sp>
        <xdr:sp>
          <xdr:nvSpPr>
            <xdr:cNvPr id="7" name="Text Box 6"/>
            <xdr:cNvSpPr txBox="1">
              <a:spLocks noChangeArrowheads="1"/>
            </xdr:cNvSpPr>
          </xdr:nvSpPr>
          <xdr:spPr>
            <a:xfrm>
              <a:off x="7159" y="4291"/>
              <a:ext cx="1261" cy="4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800080"/>
                  </a:solidFill>
                </a:rPr>
                <a:t>XVII. 3.</a:t>
              </a:r>
            </a:p>
          </xdr:txBody>
        </xdr:sp>
        <xdr:sp>
          <xdr:nvSpPr>
            <xdr:cNvPr id="8" name="Text Box 5"/>
            <xdr:cNvSpPr txBox="1">
              <a:spLocks noChangeArrowheads="1"/>
            </xdr:cNvSpPr>
          </xdr:nvSpPr>
          <xdr:spPr>
            <a:xfrm>
              <a:off x="4218" y="5746"/>
              <a:ext cx="811" cy="4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800080"/>
                  </a:solidFill>
                </a:rPr>
                <a:t>7.AB</a:t>
              </a:r>
            </a:p>
          </xdr:txBody>
        </xdr:sp>
        <xdr:sp>
          <xdr:nvSpPr>
            <xdr:cNvPr id="9" name="Text Box 7"/>
            <xdr:cNvSpPr txBox="1">
              <a:spLocks noChangeArrowheads="1"/>
            </xdr:cNvSpPr>
          </xdr:nvSpPr>
          <xdr:spPr>
            <a:xfrm>
              <a:off x="7127" y="5761"/>
              <a:ext cx="1950" cy="4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800080"/>
                  </a:solidFill>
                </a:rPr>
                <a:t>13. 11. 2012</a:t>
              </a:r>
            </a:p>
          </xdr:txBody>
        </xdr:sp>
      </xdr:grpSp>
      <xdr:grpSp>
        <xdr:nvGrpSpPr>
          <xdr:cNvPr id="10" name="Group 17"/>
          <xdr:cNvGrpSpPr>
            <a:grpSpLocks/>
          </xdr:cNvGrpSpPr>
        </xdr:nvGrpSpPr>
        <xdr:grpSpPr>
          <a:xfrm>
            <a:off x="2508" y="11364"/>
            <a:ext cx="7217" cy="4920"/>
            <a:chOff x="2507" y="8880"/>
            <a:chExt cx="7217" cy="4920"/>
          </a:xfrm>
          <a:solidFill>
            <a:srgbClr val="FFFFFF"/>
          </a:solidFill>
        </xdr:grpSpPr>
        <xdr:sp>
          <xdr:nvSpPr>
            <xdr:cNvPr id="11" name="Text Box 17"/>
            <xdr:cNvSpPr txBox="1">
              <a:spLocks noChangeArrowheads="1"/>
            </xdr:cNvSpPr>
          </xdr:nvSpPr>
          <xdr:spPr>
            <a:xfrm>
              <a:off x="2507" y="8880"/>
              <a:ext cx="7217" cy="120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22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Excel: </a:t>
              </a:r>
              <a:r>
                <a:rPr lang="en-US" cap="none" sz="2000" b="1" i="0" u="non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Úvod do práce s tabulkovým procesorem</a:t>
              </a:r>
            </a:p>
          </xdr:txBody>
        </xdr:sp>
        <xdr:sp>
          <xdr:nvSpPr>
            <xdr:cNvPr id="12" name="Text Box 13"/>
            <xdr:cNvSpPr txBox="1">
              <a:spLocks noChangeArrowheads="1"/>
            </xdr:cNvSpPr>
          </xdr:nvSpPr>
          <xdr:spPr>
            <a:xfrm>
              <a:off x="5493" y="10962"/>
              <a:ext cx="1784" cy="4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350" b="1" i="0" u="none" baseline="0">
                  <a:solidFill>
                    <a:srgbClr val="008080"/>
                  </a:solidFill>
                </a:rPr>
                <a:t>Informatika</a:t>
              </a:r>
            </a:p>
          </xdr:txBody>
        </xdr:sp>
        <xdr:sp>
          <xdr:nvSpPr>
            <xdr:cNvPr id="13" name="Text Box 15"/>
            <xdr:cNvSpPr txBox="1">
              <a:spLocks noChangeArrowheads="1"/>
            </xdr:cNvSpPr>
          </xdr:nvSpPr>
          <xdr:spPr>
            <a:xfrm>
              <a:off x="5524" y="11652"/>
              <a:ext cx="1860" cy="40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350" b="1" i="0" u="none" baseline="0">
                  <a:solidFill>
                    <a:srgbClr val="008080"/>
                  </a:solidFill>
                </a:rPr>
                <a:t>7. - 8. ročník</a:t>
              </a:r>
            </a:p>
          </xdr:txBody>
        </xdr:sp>
        <xdr:sp>
          <xdr:nvSpPr>
            <xdr:cNvPr id="14" name="Text Box 14"/>
            <xdr:cNvSpPr txBox="1">
              <a:spLocks noChangeArrowheads="1"/>
            </xdr:cNvSpPr>
          </xdr:nvSpPr>
          <xdr:spPr>
            <a:xfrm>
              <a:off x="5163" y="12405"/>
              <a:ext cx="4381" cy="94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300" b="1" i="0" u="none" baseline="0">
                  <a:solidFill>
                    <a:srgbClr val="008080"/>
                  </a:solidFill>
                  <a:latin typeface="Tahoma"/>
                  <a:ea typeface="Tahoma"/>
                  <a:cs typeface="Tahoma"/>
                </a:rPr>
                <a:t>tabulkový procesor, buňka, 
</a:t>
              </a:r>
              <a:r>
                <a:rPr lang="en-US" cap="none" sz="1300" b="1" i="0" u="none" baseline="0">
                  <a:solidFill>
                    <a:srgbClr val="008080"/>
                  </a:solidFill>
                  <a:latin typeface="Tahoma"/>
                  <a:ea typeface="Tahoma"/>
                  <a:cs typeface="Tahoma"/>
                </a:rPr>
                <a:t>vzorec, odkaz na buňku, SUMA,
</a:t>
              </a:r>
              <a:r>
                <a:rPr lang="en-US" cap="none" sz="1300" b="1" i="0" u="none" baseline="0">
                  <a:solidFill>
                    <a:srgbClr val="008080"/>
                  </a:solidFill>
                  <a:latin typeface="Tahoma"/>
                  <a:ea typeface="Tahoma"/>
                  <a:cs typeface="Tahoma"/>
                </a:rPr>
                <a:t>absolutní odkaz na buňku
</a:t>
              </a:r>
            </a:p>
          </xdr:txBody>
        </xdr:sp>
        <xdr:sp>
          <xdr:nvSpPr>
            <xdr:cNvPr id="15" name="Text Box 16"/>
            <xdr:cNvSpPr txBox="1">
              <a:spLocks noChangeArrowheads="1"/>
            </xdr:cNvSpPr>
          </xdr:nvSpPr>
          <xdr:spPr>
            <a:xfrm>
              <a:off x="5493" y="13395"/>
              <a:ext cx="2941" cy="4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350" b="1" i="0" u="none" baseline="0">
                  <a:solidFill>
                    <a:srgbClr val="008080"/>
                  </a:solidFill>
                </a:rPr>
                <a:t>Ing. Eduard Strosser</a:t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571500</xdr:colOff>
      <xdr:row>3</xdr:row>
      <xdr:rowOff>161925</xdr:rowOff>
    </xdr:from>
    <xdr:to>
      <xdr:col>16</xdr:col>
      <xdr:colOff>95250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876300"/>
          <a:ext cx="2305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2</xdr:row>
      <xdr:rowOff>152400</xdr:rowOff>
    </xdr:from>
    <xdr:to>
      <xdr:col>3</xdr:col>
      <xdr:colOff>438150</xdr:colOff>
      <xdr:row>9</xdr:row>
      <xdr:rowOff>47625</xdr:rowOff>
    </xdr:to>
    <xdr:sp>
      <xdr:nvSpPr>
        <xdr:cNvPr id="2" name="Šipka doprava 2"/>
        <xdr:cNvSpPr>
          <a:spLocks/>
        </xdr:cNvSpPr>
      </xdr:nvSpPr>
      <xdr:spPr>
        <a:xfrm rot="18034559">
          <a:off x="2686050" y="676275"/>
          <a:ext cx="123825" cy="1466850"/>
        </a:xfrm>
        <a:prstGeom prst="rightArrow">
          <a:avLst>
            <a:gd name="adj" fmla="val 45763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12</xdr:col>
      <xdr:colOff>485775</xdr:colOff>
      <xdr:row>12</xdr:row>
      <xdr:rowOff>142875</xdr:rowOff>
    </xdr:from>
    <xdr:to>
      <xdr:col>17</xdr:col>
      <xdr:colOff>104775</xdr:colOff>
      <xdr:row>21</xdr:row>
      <xdr:rowOff>114300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3257550"/>
          <a:ext cx="30099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428625</xdr:colOff>
      <xdr:row>17</xdr:row>
      <xdr:rowOff>104775</xdr:rowOff>
    </xdr:to>
    <xdr:sp>
      <xdr:nvSpPr>
        <xdr:cNvPr id="4" name="Šipka doprava 4"/>
        <xdr:cNvSpPr>
          <a:spLocks/>
        </xdr:cNvSpPr>
      </xdr:nvSpPr>
      <xdr:spPr>
        <a:xfrm rot="18378272">
          <a:off x="2638425" y="3028950"/>
          <a:ext cx="161925" cy="1181100"/>
        </a:xfrm>
        <a:prstGeom prst="rightArrow">
          <a:avLst>
            <a:gd name="adj" fmla="val 43162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323850</xdr:colOff>
      <xdr:row>24</xdr:row>
      <xdr:rowOff>133350</xdr:rowOff>
    </xdr:from>
    <xdr:to>
      <xdr:col>3</xdr:col>
      <xdr:colOff>447675</xdr:colOff>
      <xdr:row>30</xdr:row>
      <xdr:rowOff>200025</xdr:rowOff>
    </xdr:to>
    <xdr:sp>
      <xdr:nvSpPr>
        <xdr:cNvPr id="5" name="Šipka doprava 5"/>
        <xdr:cNvSpPr>
          <a:spLocks/>
        </xdr:cNvSpPr>
      </xdr:nvSpPr>
      <xdr:spPr>
        <a:xfrm rot="18378272" flipV="1">
          <a:off x="2695575" y="5524500"/>
          <a:ext cx="123825" cy="1419225"/>
        </a:xfrm>
        <a:prstGeom prst="rightArrow">
          <a:avLst>
            <a:gd name="adj" fmla="val 44828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571500</xdr:colOff>
      <xdr:row>3</xdr:row>
      <xdr:rowOff>161925</xdr:rowOff>
    </xdr:from>
    <xdr:to>
      <xdr:col>15</xdr:col>
      <xdr:colOff>561975</xdr:colOff>
      <xdr:row>8</xdr:row>
      <xdr:rowOff>180975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876300"/>
          <a:ext cx="1962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257175</xdr:colOff>
      <xdr:row>2</xdr:row>
      <xdr:rowOff>152400</xdr:rowOff>
    </xdr:from>
    <xdr:to>
      <xdr:col>3</xdr:col>
      <xdr:colOff>381000</xdr:colOff>
      <xdr:row>9</xdr:row>
      <xdr:rowOff>47625</xdr:rowOff>
    </xdr:to>
    <xdr:sp>
      <xdr:nvSpPr>
        <xdr:cNvPr id="2" name="Šipka doprava 2"/>
        <xdr:cNvSpPr>
          <a:spLocks/>
        </xdr:cNvSpPr>
      </xdr:nvSpPr>
      <xdr:spPr>
        <a:xfrm rot="18034559">
          <a:off x="2628900" y="676275"/>
          <a:ext cx="123825" cy="1466850"/>
        </a:xfrm>
        <a:prstGeom prst="rightArrow">
          <a:avLst>
            <a:gd name="adj" fmla="val 45763"/>
          </a:avLst>
        </a:prstGeom>
        <a:solidFill>
          <a:srgbClr val="4BACC6"/>
        </a:solidFill>
        <a:ln w="25400" cmpd="sng">
          <a:solidFill>
            <a:srgbClr val="357D9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12</xdr:col>
      <xdr:colOff>485775</xdr:colOff>
      <xdr:row>12</xdr:row>
      <xdr:rowOff>142875</xdr:rowOff>
    </xdr:from>
    <xdr:to>
      <xdr:col>16</xdr:col>
      <xdr:colOff>371475</xdr:colOff>
      <xdr:row>21</xdr:row>
      <xdr:rowOff>114300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3257550"/>
          <a:ext cx="2667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295275</xdr:colOff>
      <xdr:row>11</xdr:row>
      <xdr:rowOff>123825</xdr:rowOff>
    </xdr:from>
    <xdr:to>
      <xdr:col>3</xdr:col>
      <xdr:colOff>447675</xdr:colOff>
      <xdr:row>17</xdr:row>
      <xdr:rowOff>171450</xdr:rowOff>
    </xdr:to>
    <xdr:sp>
      <xdr:nvSpPr>
        <xdr:cNvPr id="4" name="Šipka doprava 4"/>
        <xdr:cNvSpPr>
          <a:spLocks/>
        </xdr:cNvSpPr>
      </xdr:nvSpPr>
      <xdr:spPr>
        <a:xfrm rot="18378272">
          <a:off x="2667000" y="3048000"/>
          <a:ext cx="152400" cy="1228725"/>
        </a:xfrm>
        <a:prstGeom prst="rightArrow">
          <a:avLst>
            <a:gd name="adj" fmla="val 43564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323850</xdr:colOff>
      <xdr:row>24</xdr:row>
      <xdr:rowOff>133350</xdr:rowOff>
    </xdr:from>
    <xdr:to>
      <xdr:col>3</xdr:col>
      <xdr:colOff>447675</xdr:colOff>
      <xdr:row>30</xdr:row>
      <xdr:rowOff>200025</xdr:rowOff>
    </xdr:to>
    <xdr:sp>
      <xdr:nvSpPr>
        <xdr:cNvPr id="5" name="Šipka doprava 5"/>
        <xdr:cNvSpPr>
          <a:spLocks/>
        </xdr:cNvSpPr>
      </xdr:nvSpPr>
      <xdr:spPr>
        <a:xfrm rot="18378272" flipV="1">
          <a:off x="2695575" y="5524500"/>
          <a:ext cx="123825" cy="1409700"/>
        </a:xfrm>
        <a:prstGeom prst="rightArrow">
          <a:avLst>
            <a:gd name="adj" fmla="val 45199"/>
          </a:avLst>
        </a:prstGeom>
        <a:solidFill>
          <a:srgbClr val="F79646"/>
        </a:solidFill>
        <a:ln w="25400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">
      <selection activeCell="J15" sqref="J15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3"/>
  <sheetViews>
    <sheetView zoomScalePageLayoutView="0" workbookViewId="0" topLeftCell="A10">
      <selection activeCell="D11" sqref="D11"/>
    </sheetView>
  </sheetViews>
  <sheetFormatPr defaultColWidth="9.140625" defaultRowHeight="15"/>
  <cols>
    <col min="1" max="1" width="6.57421875" style="0" customWidth="1"/>
    <col min="2" max="2" width="20.421875" style="0" customWidth="1"/>
    <col min="3" max="3" width="8.57421875" style="0" customWidth="1"/>
    <col min="6" max="6" width="2.00390625" style="0" customWidth="1"/>
    <col min="8" max="8" width="2.00390625" style="0" bestFit="1" customWidth="1"/>
    <col min="9" max="9" width="19.28125" style="0" customWidth="1"/>
    <col min="10" max="10" width="11.140625" style="0" customWidth="1"/>
    <col min="12" max="12" width="3.421875" style="0" customWidth="1"/>
    <col min="14" max="14" width="11.28125" style="0" customWidth="1"/>
    <col min="16" max="16" width="12.140625" style="0" customWidth="1"/>
  </cols>
  <sheetData>
    <row r="1" ht="26.25">
      <c r="B1" s="75" t="s">
        <v>30</v>
      </c>
    </row>
    <row r="3" spans="5:14" ht="15" customHeight="1">
      <c r="E3" s="16" t="s">
        <v>8</v>
      </c>
      <c r="F3" s="77" t="s">
        <v>20</v>
      </c>
      <c r="G3" s="77"/>
      <c r="H3" s="77"/>
      <c r="I3" s="77"/>
      <c r="J3" s="77"/>
      <c r="K3" s="77"/>
      <c r="L3" s="78"/>
      <c r="N3" s="15" t="s">
        <v>21</v>
      </c>
    </row>
    <row r="4" spans="2:12" ht="30.75" customHeight="1">
      <c r="B4" s="88" t="s">
        <v>24</v>
      </c>
      <c r="C4" s="88"/>
      <c r="F4" s="79"/>
      <c r="G4" s="80"/>
      <c r="H4" s="80"/>
      <c r="I4" s="80"/>
      <c r="J4" s="80"/>
      <c r="K4" s="80"/>
      <c r="L4" s="81"/>
    </row>
    <row r="5" spans="2:12" ht="15.75" thickBot="1">
      <c r="B5" s="19" t="s">
        <v>10</v>
      </c>
      <c r="C5" s="44"/>
      <c r="F5" s="17"/>
      <c r="G5" s="17"/>
      <c r="H5" s="17"/>
      <c r="I5" s="17"/>
      <c r="J5" s="17"/>
      <c r="K5" s="17"/>
      <c r="L5" s="17"/>
    </row>
    <row r="6" spans="2:9" ht="15.75" thickBot="1">
      <c r="B6" s="20" t="s">
        <v>11</v>
      </c>
      <c r="C6" s="45"/>
      <c r="E6" s="26" t="s">
        <v>0</v>
      </c>
      <c r="F6" s="27"/>
      <c r="G6" s="28" t="s">
        <v>1</v>
      </c>
      <c r="H6" s="27"/>
      <c r="I6" s="29" t="s">
        <v>2</v>
      </c>
    </row>
    <row r="7" spans="2:9" ht="15">
      <c r="B7" s="21" t="s">
        <v>12</v>
      </c>
      <c r="C7" s="46"/>
      <c r="E7" s="3"/>
      <c r="F7" s="1" t="s">
        <v>3</v>
      </c>
      <c r="G7" s="7"/>
      <c r="H7" s="1" t="s">
        <v>7</v>
      </c>
      <c r="I7" s="11"/>
    </row>
    <row r="8" spans="2:9" ht="15.75" thickBot="1">
      <c r="B8" s="22" t="s">
        <v>13</v>
      </c>
      <c r="C8" s="47"/>
      <c r="E8" s="4"/>
      <c r="F8" s="1" t="s">
        <v>4</v>
      </c>
      <c r="G8" s="8"/>
      <c r="H8" s="1" t="s">
        <v>7</v>
      </c>
      <c r="I8" s="11"/>
    </row>
    <row r="9" spans="2:16" ht="15.75" customHeight="1" thickTop="1">
      <c r="B9" s="14" t="s">
        <v>9</v>
      </c>
      <c r="C9" s="48"/>
      <c r="E9" s="5"/>
      <c r="F9" s="1" t="s">
        <v>6</v>
      </c>
      <c r="G9" s="9"/>
      <c r="H9" s="1" t="s">
        <v>7</v>
      </c>
      <c r="I9" s="11"/>
      <c r="O9" s="66"/>
      <c r="P9" s="66"/>
    </row>
    <row r="10" spans="5:16" ht="15.75" thickBot="1">
      <c r="E10" s="6"/>
      <c r="F10" s="2" t="s">
        <v>5</v>
      </c>
      <c r="G10" s="10"/>
      <c r="H10" s="2" t="s">
        <v>7</v>
      </c>
      <c r="I10" s="12"/>
      <c r="N10" s="49" t="s">
        <v>22</v>
      </c>
      <c r="O10" s="66"/>
      <c r="P10" s="66"/>
    </row>
    <row r="11" spans="14:16" ht="49.5" customHeight="1">
      <c r="N11" s="76" t="s">
        <v>23</v>
      </c>
      <c r="O11" s="76"/>
      <c r="P11" s="76"/>
    </row>
    <row r="12" spans="5:14" ht="15">
      <c r="E12" s="16" t="s">
        <v>8</v>
      </c>
      <c r="F12" s="77" t="s">
        <v>35</v>
      </c>
      <c r="G12" s="77"/>
      <c r="H12" s="77"/>
      <c r="I12" s="77"/>
      <c r="J12" s="77"/>
      <c r="K12" s="77"/>
      <c r="L12" s="78"/>
      <c r="N12" s="15" t="s">
        <v>21</v>
      </c>
    </row>
    <row r="13" spans="2:12" ht="15">
      <c r="B13" s="89" t="s">
        <v>31</v>
      </c>
      <c r="C13" s="89"/>
      <c r="F13" s="79"/>
      <c r="G13" s="80"/>
      <c r="H13" s="80"/>
      <c r="I13" s="80"/>
      <c r="J13" s="80"/>
      <c r="K13" s="80"/>
      <c r="L13" s="81"/>
    </row>
    <row r="14" spans="2:3" ht="15.75" thickBot="1">
      <c r="B14" s="50" t="s">
        <v>17</v>
      </c>
      <c r="C14" s="56"/>
    </row>
    <row r="15" spans="2:8" ht="15.75" thickBot="1">
      <c r="B15" s="51" t="s">
        <v>16</v>
      </c>
      <c r="C15" s="57"/>
      <c r="E15" s="90" t="s">
        <v>19</v>
      </c>
      <c r="F15" s="91"/>
      <c r="G15" s="92" t="s">
        <v>15</v>
      </c>
      <c r="H15" s="93"/>
    </row>
    <row r="16" spans="2:8" ht="15.75" thickBot="1">
      <c r="B16" s="52" t="s">
        <v>14</v>
      </c>
      <c r="C16" s="58"/>
      <c r="E16" s="30" t="s">
        <v>3</v>
      </c>
      <c r="F16" s="31"/>
      <c r="G16" s="40"/>
      <c r="H16" s="38"/>
    </row>
    <row r="17" spans="2:8" ht="15.75" thickTop="1">
      <c r="B17" s="23" t="s">
        <v>9</v>
      </c>
      <c r="C17" s="59"/>
      <c r="E17" s="30" t="s">
        <v>3</v>
      </c>
      <c r="F17" s="31"/>
      <c r="G17" s="41"/>
      <c r="H17" s="32"/>
    </row>
    <row r="18" spans="5:8" ht="15">
      <c r="E18" s="30" t="s">
        <v>3</v>
      </c>
      <c r="F18" s="31"/>
      <c r="G18" s="41"/>
      <c r="H18" s="32"/>
    </row>
    <row r="19" spans="5:8" ht="15">
      <c r="E19" s="30" t="s">
        <v>4</v>
      </c>
      <c r="F19" s="25"/>
      <c r="G19" s="41"/>
      <c r="H19" s="33"/>
    </row>
    <row r="20" spans="5:8" ht="15">
      <c r="E20" s="30" t="s">
        <v>4</v>
      </c>
      <c r="F20" s="25"/>
      <c r="G20" s="41"/>
      <c r="H20" s="33"/>
    </row>
    <row r="21" spans="5:8" ht="15.75" thickBot="1">
      <c r="E21" s="39" t="s">
        <v>4</v>
      </c>
      <c r="F21" s="24"/>
      <c r="G21" s="42"/>
      <c r="H21" s="34"/>
    </row>
    <row r="22" spans="5:8" ht="16.5" thickBot="1" thickTop="1">
      <c r="E22" s="35" t="s">
        <v>18</v>
      </c>
      <c r="F22" s="36"/>
      <c r="G22" s="43">
        <f>G16+G17+G18-G19-G20-G21</f>
        <v>0</v>
      </c>
      <c r="H22" s="37"/>
    </row>
    <row r="23" ht="9" customHeight="1"/>
    <row r="25" spans="2:14" ht="18.75" customHeight="1">
      <c r="B25" s="82" t="s">
        <v>29</v>
      </c>
      <c r="C25" s="82"/>
      <c r="E25" s="74" t="s">
        <v>8</v>
      </c>
      <c r="F25" s="94" t="s">
        <v>41</v>
      </c>
      <c r="G25" s="77"/>
      <c r="H25" s="77"/>
      <c r="I25" s="77"/>
      <c r="J25" s="77"/>
      <c r="K25" s="77"/>
      <c r="L25" s="78"/>
      <c r="N25" s="15" t="s">
        <v>21</v>
      </c>
    </row>
    <row r="26" spans="2:16" ht="15.75" customHeight="1">
      <c r="B26" s="83"/>
      <c r="C26" s="83"/>
      <c r="F26" s="95"/>
      <c r="G26" s="96"/>
      <c r="H26" s="96"/>
      <c r="I26" s="96"/>
      <c r="J26" s="96"/>
      <c r="K26" s="96"/>
      <c r="L26" s="97"/>
      <c r="N26" s="76" t="s">
        <v>40</v>
      </c>
      <c r="O26" s="76"/>
      <c r="P26" s="76"/>
    </row>
    <row r="27" spans="2:16" ht="19.5" customHeight="1">
      <c r="B27" s="53" t="s">
        <v>25</v>
      </c>
      <c r="C27" s="60"/>
      <c r="F27" s="79"/>
      <c r="G27" s="80"/>
      <c r="H27" s="80"/>
      <c r="I27" s="80"/>
      <c r="J27" s="80"/>
      <c r="K27" s="80"/>
      <c r="L27" s="81"/>
      <c r="N27" s="76"/>
      <c r="O27" s="76"/>
      <c r="P27" s="76"/>
    </row>
    <row r="28" spans="2:16" ht="15.75" thickBot="1">
      <c r="B28" s="54" t="s">
        <v>26</v>
      </c>
      <c r="C28" s="61"/>
      <c r="N28" s="76"/>
      <c r="O28" s="76"/>
      <c r="P28" s="76"/>
    </row>
    <row r="29" spans="2:16" ht="18.75">
      <c r="B29" s="53" t="s">
        <v>27</v>
      </c>
      <c r="C29" s="62"/>
      <c r="E29" s="86" t="s">
        <v>34</v>
      </c>
      <c r="F29" s="87"/>
      <c r="G29" s="87"/>
      <c r="H29" s="87"/>
      <c r="I29" s="87"/>
      <c r="J29" s="65" t="s">
        <v>33</v>
      </c>
      <c r="N29" s="76"/>
      <c r="O29" s="76"/>
      <c r="P29" s="76"/>
    </row>
    <row r="30" spans="2:10" ht="18" thickBot="1">
      <c r="B30" s="55" t="s">
        <v>28</v>
      </c>
      <c r="C30" s="63"/>
      <c r="E30" s="84" t="s">
        <v>38</v>
      </c>
      <c r="F30" s="85"/>
      <c r="G30" s="85"/>
      <c r="H30" s="85"/>
      <c r="I30" s="85"/>
      <c r="J30" s="71">
        <f>($G$32*($G$33+5.6))-($G$32*($G$33+33.33/$G$33/2))</f>
        <v>8.467499999999998</v>
      </c>
    </row>
    <row r="31" spans="2:3" ht="16.5" thickBot="1" thickTop="1">
      <c r="B31" s="18" t="s">
        <v>32</v>
      </c>
      <c r="C31" s="64"/>
    </row>
    <row r="32" spans="5:7" ht="17.25">
      <c r="E32" s="73" t="s">
        <v>36</v>
      </c>
      <c r="F32" s="67" t="s">
        <v>7</v>
      </c>
      <c r="G32" s="68">
        <v>3</v>
      </c>
    </row>
    <row r="33" spans="5:7" ht="18" thickBot="1">
      <c r="E33" s="72" t="s">
        <v>37</v>
      </c>
      <c r="F33" s="69" t="s">
        <v>7</v>
      </c>
      <c r="G33" s="70">
        <v>6</v>
      </c>
    </row>
  </sheetData>
  <sheetProtection/>
  <mergeCells count="12">
    <mergeCell ref="B4:C4"/>
    <mergeCell ref="F3:L4"/>
    <mergeCell ref="B13:C13"/>
    <mergeCell ref="E15:F15"/>
    <mergeCell ref="G15:H15"/>
    <mergeCell ref="F25:L27"/>
    <mergeCell ref="N11:P11"/>
    <mergeCell ref="F12:L13"/>
    <mergeCell ref="B25:C26"/>
    <mergeCell ref="N26:P29"/>
    <mergeCell ref="E30:I30"/>
    <mergeCell ref="E29:I29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33"/>
  <sheetViews>
    <sheetView zoomScalePageLayoutView="0" workbookViewId="0" topLeftCell="A1">
      <selection activeCell="I34" sqref="I34"/>
    </sheetView>
  </sheetViews>
  <sheetFormatPr defaultColWidth="9.140625" defaultRowHeight="15"/>
  <cols>
    <col min="1" max="1" width="6.57421875" style="0" customWidth="1"/>
    <col min="2" max="2" width="20.421875" style="0" customWidth="1"/>
    <col min="3" max="3" width="8.57421875" style="0" customWidth="1"/>
    <col min="6" max="6" width="2.00390625" style="0" customWidth="1"/>
    <col min="8" max="8" width="2.00390625" style="0" bestFit="1" customWidth="1"/>
    <col min="9" max="9" width="19.28125" style="0" customWidth="1"/>
    <col min="10" max="10" width="11.140625" style="0" customWidth="1"/>
    <col min="12" max="12" width="3.421875" style="0" customWidth="1"/>
    <col min="14" max="14" width="11.28125" style="0" customWidth="1"/>
    <col min="16" max="16" width="12.140625" style="0" customWidth="1"/>
  </cols>
  <sheetData>
    <row r="1" ht="26.25">
      <c r="B1" s="13" t="s">
        <v>42</v>
      </c>
    </row>
    <row r="3" spans="5:14" ht="15" customHeight="1">
      <c r="E3" s="16" t="s">
        <v>8</v>
      </c>
      <c r="F3" s="77" t="s">
        <v>20</v>
      </c>
      <c r="G3" s="77"/>
      <c r="H3" s="77"/>
      <c r="I3" s="77"/>
      <c r="J3" s="77"/>
      <c r="K3" s="77"/>
      <c r="L3" s="78"/>
      <c r="N3" s="15" t="s">
        <v>21</v>
      </c>
    </row>
    <row r="4" spans="2:12" ht="30.75" customHeight="1">
      <c r="B4" s="88" t="s">
        <v>24</v>
      </c>
      <c r="C4" s="88"/>
      <c r="F4" s="79"/>
      <c r="G4" s="80"/>
      <c r="H4" s="80"/>
      <c r="I4" s="80"/>
      <c r="J4" s="80"/>
      <c r="K4" s="80"/>
      <c r="L4" s="81"/>
    </row>
    <row r="5" spans="2:12" ht="15.75" thickBot="1">
      <c r="B5" s="19" t="s">
        <v>10</v>
      </c>
      <c r="C5" s="44">
        <f>16-9</f>
        <v>7</v>
      </c>
      <c r="F5" s="17"/>
      <c r="G5" s="17"/>
      <c r="H5" s="17"/>
      <c r="I5" s="17"/>
      <c r="J5" s="17"/>
      <c r="K5" s="17"/>
      <c r="L5" s="17"/>
    </row>
    <row r="6" spans="2:9" ht="15.75" thickBot="1">
      <c r="B6" s="20" t="s">
        <v>11</v>
      </c>
      <c r="C6" s="45">
        <f>25+87</f>
        <v>112</v>
      </c>
      <c r="E6" s="26" t="s">
        <v>0</v>
      </c>
      <c r="F6" s="27"/>
      <c r="G6" s="28" t="s">
        <v>1</v>
      </c>
      <c r="H6" s="27"/>
      <c r="I6" s="29" t="s">
        <v>2</v>
      </c>
    </row>
    <row r="7" spans="2:9" ht="15">
      <c r="B7" s="21" t="s">
        <v>12</v>
      </c>
      <c r="C7" s="46">
        <f>32/9</f>
        <v>3.5555555555555554</v>
      </c>
      <c r="E7" s="3">
        <v>10</v>
      </c>
      <c r="F7" s="1" t="s">
        <v>3</v>
      </c>
      <c r="G7" s="7">
        <v>5</v>
      </c>
      <c r="H7" s="1" t="s">
        <v>7</v>
      </c>
      <c r="I7" s="11">
        <f>E7+G7</f>
        <v>15</v>
      </c>
    </row>
    <row r="8" spans="2:9" ht="15.75" thickBot="1">
      <c r="B8" s="22" t="s">
        <v>13</v>
      </c>
      <c r="C8" s="47">
        <f>6*8</f>
        <v>48</v>
      </c>
      <c r="E8" s="4">
        <v>10</v>
      </c>
      <c r="F8" s="1" t="s">
        <v>4</v>
      </c>
      <c r="G8" s="8">
        <v>5</v>
      </c>
      <c r="H8" s="1" t="s">
        <v>7</v>
      </c>
      <c r="I8" s="11">
        <f>E8-G8</f>
        <v>5</v>
      </c>
    </row>
    <row r="9" spans="2:16" ht="15.75" customHeight="1" thickTop="1">
      <c r="B9" s="14" t="s">
        <v>9</v>
      </c>
      <c r="C9" s="48">
        <f>SUM(C5:C8)</f>
        <v>170.55555555555554</v>
      </c>
      <c r="E9" s="5">
        <v>10</v>
      </c>
      <c r="F9" s="1" t="s">
        <v>6</v>
      </c>
      <c r="G9" s="9">
        <v>5</v>
      </c>
      <c r="H9" s="1" t="s">
        <v>7</v>
      </c>
      <c r="I9" s="11">
        <f>E9*G9</f>
        <v>50</v>
      </c>
      <c r="O9" s="66"/>
      <c r="P9" s="66"/>
    </row>
    <row r="10" spans="5:16" ht="15.75" thickBot="1">
      <c r="E10" s="6">
        <v>10</v>
      </c>
      <c r="F10" s="2" t="s">
        <v>5</v>
      </c>
      <c r="G10" s="10">
        <v>5</v>
      </c>
      <c r="H10" s="2" t="s">
        <v>7</v>
      </c>
      <c r="I10" s="12">
        <f>E10/G10</f>
        <v>2</v>
      </c>
      <c r="N10" s="49" t="s">
        <v>22</v>
      </c>
      <c r="O10" s="66"/>
      <c r="P10" s="66"/>
    </row>
    <row r="11" spans="14:16" ht="49.5" customHeight="1">
      <c r="N11" s="76" t="s">
        <v>39</v>
      </c>
      <c r="O11" s="76"/>
      <c r="P11" s="76"/>
    </row>
    <row r="12" spans="5:14" ht="15">
      <c r="E12" s="16" t="s">
        <v>8</v>
      </c>
      <c r="F12" s="77" t="s">
        <v>35</v>
      </c>
      <c r="G12" s="77"/>
      <c r="H12" s="77"/>
      <c r="I12" s="77"/>
      <c r="J12" s="77"/>
      <c r="K12" s="77"/>
      <c r="L12" s="78"/>
      <c r="N12" s="15" t="s">
        <v>21</v>
      </c>
    </row>
    <row r="13" spans="2:12" ht="15">
      <c r="B13" s="89" t="s">
        <v>31</v>
      </c>
      <c r="C13" s="89"/>
      <c r="F13" s="79"/>
      <c r="G13" s="80"/>
      <c r="H13" s="80"/>
      <c r="I13" s="80"/>
      <c r="J13" s="80"/>
      <c r="K13" s="80"/>
      <c r="L13" s="81"/>
    </row>
    <row r="14" spans="2:3" ht="15.75" thickBot="1">
      <c r="B14" s="50" t="s">
        <v>17</v>
      </c>
      <c r="C14" s="56">
        <f>0.25+3.67-98.2</f>
        <v>-94.28</v>
      </c>
    </row>
    <row r="15" spans="2:8" ht="15.75" thickBot="1">
      <c r="B15" s="51" t="s">
        <v>16</v>
      </c>
      <c r="C15" s="57">
        <f>4.84-3.14+9.8</f>
        <v>11.5</v>
      </c>
      <c r="E15" s="90" t="s">
        <v>19</v>
      </c>
      <c r="F15" s="91"/>
      <c r="G15" s="92" t="s">
        <v>15</v>
      </c>
      <c r="H15" s="93"/>
    </row>
    <row r="16" spans="2:8" ht="15.75" thickBot="1">
      <c r="B16" s="52" t="s">
        <v>14</v>
      </c>
      <c r="C16" s="58">
        <f>75.36+98.1-65.12</f>
        <v>108.33999999999997</v>
      </c>
      <c r="E16" s="30" t="s">
        <v>3</v>
      </c>
      <c r="F16" s="31"/>
      <c r="G16" s="40">
        <v>10.01</v>
      </c>
      <c r="H16" s="38"/>
    </row>
    <row r="17" spans="2:8" ht="15.75" thickTop="1">
      <c r="B17" s="23" t="s">
        <v>9</v>
      </c>
      <c r="C17" s="59">
        <f>SUM(C14:C16)</f>
        <v>25.559999999999974</v>
      </c>
      <c r="E17" s="30" t="s">
        <v>3</v>
      </c>
      <c r="F17" s="31"/>
      <c r="G17" s="41">
        <v>20.02</v>
      </c>
      <c r="H17" s="32"/>
    </row>
    <row r="18" spans="5:8" ht="15">
      <c r="E18" s="30" t="s">
        <v>3</v>
      </c>
      <c r="F18" s="31"/>
      <c r="G18" s="41">
        <v>50.05</v>
      </c>
      <c r="H18" s="32"/>
    </row>
    <row r="19" spans="5:8" ht="15">
      <c r="E19" s="30" t="s">
        <v>4</v>
      </c>
      <c r="F19" s="25"/>
      <c r="G19" s="41">
        <v>15.2</v>
      </c>
      <c r="H19" s="33"/>
    </row>
    <row r="20" spans="5:8" ht="15">
      <c r="E20" s="30" t="s">
        <v>4</v>
      </c>
      <c r="F20" s="25"/>
      <c r="G20" s="41">
        <v>25.4</v>
      </c>
      <c r="H20" s="33"/>
    </row>
    <row r="21" spans="5:8" ht="15.75" thickBot="1">
      <c r="E21" s="39" t="s">
        <v>4</v>
      </c>
      <c r="F21" s="24"/>
      <c r="G21" s="42">
        <v>30.3</v>
      </c>
      <c r="H21" s="34"/>
    </row>
    <row r="22" spans="5:8" ht="16.5" thickBot="1" thickTop="1">
      <c r="E22" s="35" t="s">
        <v>18</v>
      </c>
      <c r="F22" s="36"/>
      <c r="G22" s="43">
        <f>G16+G17+G18-G19-G20-G21</f>
        <v>9.179999999999996</v>
      </c>
      <c r="H22" s="37"/>
    </row>
    <row r="23" ht="9" customHeight="1"/>
    <row r="25" spans="2:14" ht="15" customHeight="1">
      <c r="B25" s="82" t="s">
        <v>29</v>
      </c>
      <c r="C25" s="82"/>
      <c r="E25" s="74" t="s">
        <v>8</v>
      </c>
      <c r="F25" s="94" t="s">
        <v>41</v>
      </c>
      <c r="G25" s="77"/>
      <c r="H25" s="77"/>
      <c r="I25" s="77"/>
      <c r="J25" s="77"/>
      <c r="K25" s="77"/>
      <c r="L25" s="78"/>
      <c r="N25" s="15" t="s">
        <v>21</v>
      </c>
    </row>
    <row r="26" spans="2:16" ht="19.5" customHeight="1">
      <c r="B26" s="83"/>
      <c r="C26" s="83"/>
      <c r="F26" s="95"/>
      <c r="G26" s="96"/>
      <c r="H26" s="96"/>
      <c r="I26" s="96"/>
      <c r="J26" s="96"/>
      <c r="K26" s="96"/>
      <c r="L26" s="97"/>
      <c r="N26" s="76" t="s">
        <v>40</v>
      </c>
      <c r="O26" s="76"/>
      <c r="P26" s="76"/>
    </row>
    <row r="27" spans="2:16" ht="19.5" customHeight="1">
      <c r="B27" s="53" t="s">
        <v>25</v>
      </c>
      <c r="C27" s="60">
        <f>(15-9)*3</f>
        <v>18</v>
      </c>
      <c r="F27" s="79"/>
      <c r="G27" s="80"/>
      <c r="H27" s="80"/>
      <c r="I27" s="80"/>
      <c r="J27" s="80"/>
      <c r="K27" s="80"/>
      <c r="L27" s="81"/>
      <c r="N27" s="76"/>
      <c r="O27" s="76"/>
      <c r="P27" s="76"/>
    </row>
    <row r="28" spans="2:16" ht="15.75" thickBot="1">
      <c r="B28" s="54" t="s">
        <v>26</v>
      </c>
      <c r="C28" s="61">
        <f>(9*8)-(106/9)</f>
        <v>60.22222222222222</v>
      </c>
      <c r="N28" s="76"/>
      <c r="O28" s="76"/>
      <c r="P28" s="76"/>
    </row>
    <row r="29" spans="2:16" ht="18.75">
      <c r="B29" s="53" t="s">
        <v>27</v>
      </c>
      <c r="C29" s="62">
        <f>(2.5*(18-6.6))+0.99</f>
        <v>29.49</v>
      </c>
      <c r="E29" s="86" t="s">
        <v>34</v>
      </c>
      <c r="F29" s="87"/>
      <c r="G29" s="87"/>
      <c r="H29" s="87"/>
      <c r="I29" s="87"/>
      <c r="J29" s="65" t="s">
        <v>33</v>
      </c>
      <c r="N29" s="76"/>
      <c r="O29" s="76"/>
      <c r="P29" s="76"/>
    </row>
    <row r="30" spans="2:10" ht="17.25" customHeight="1" thickBot="1">
      <c r="B30" s="55" t="s">
        <v>28</v>
      </c>
      <c r="C30" s="63">
        <f>(3*5)+(100/10)</f>
        <v>25</v>
      </c>
      <c r="E30" s="84" t="s">
        <v>38</v>
      </c>
      <c r="F30" s="85"/>
      <c r="G30" s="85"/>
      <c r="H30" s="85"/>
      <c r="I30" s="85"/>
      <c r="J30" s="71">
        <f>($G$32*($G$33+5.6))-($G$32*($G$33+33.33/$G$33/2))</f>
        <v>8.467499999999998</v>
      </c>
    </row>
    <row r="31" spans="2:3" ht="16.5" thickBot="1" thickTop="1">
      <c r="B31" s="18" t="s">
        <v>32</v>
      </c>
      <c r="C31" s="64">
        <f>SUM(C27:C30)*3</f>
        <v>398.1366666666667</v>
      </c>
    </row>
    <row r="32" spans="5:7" ht="17.25">
      <c r="E32" s="73" t="s">
        <v>36</v>
      </c>
      <c r="F32" s="67" t="s">
        <v>7</v>
      </c>
      <c r="G32" s="68">
        <v>3</v>
      </c>
    </row>
    <row r="33" spans="5:7" ht="18" thickBot="1">
      <c r="E33" s="72" t="s">
        <v>37</v>
      </c>
      <c r="F33" s="69" t="s">
        <v>7</v>
      </c>
      <c r="G33" s="70">
        <v>6</v>
      </c>
    </row>
  </sheetData>
  <sheetProtection/>
  <mergeCells count="12">
    <mergeCell ref="F3:L4"/>
    <mergeCell ref="B4:C4"/>
    <mergeCell ref="N11:P11"/>
    <mergeCell ref="F12:L13"/>
    <mergeCell ref="B13:C13"/>
    <mergeCell ref="E15:F15"/>
    <mergeCell ref="G15:H15"/>
    <mergeCell ref="B25:C26"/>
    <mergeCell ref="E29:I29"/>
    <mergeCell ref="E30:I30"/>
    <mergeCell ref="N26:P29"/>
    <mergeCell ref="F25:L2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estrosser</cp:lastModifiedBy>
  <dcterms:created xsi:type="dcterms:W3CDTF">2012-11-20T07:31:50Z</dcterms:created>
  <dcterms:modified xsi:type="dcterms:W3CDTF">2013-03-24T14:30:31Z</dcterms:modified>
  <cp:category/>
  <cp:version/>
  <cp:contentType/>
  <cp:contentStatus/>
</cp:coreProperties>
</file>